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\Documents\Travail\Templates\BP et prévisionnel\"/>
    </mc:Choice>
  </mc:AlternateContent>
  <xr:revisionPtr revIDLastSave="0" documentId="13_ncr:1_{ABA0D171-AE20-4CE1-A18C-FD1C69F116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venus" sheetId="3" r:id="rId1"/>
    <sheet name="Charges mensuelles" sheetId="4" r:id="rId2"/>
    <sheet name="Coûts de démarrage&amp;Financement" sheetId="5" r:id="rId3"/>
    <sheet name="Seuil de rentabilité" sheetId="6" r:id="rId4"/>
    <sheet name="Synthèse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C14" i="2"/>
  <c r="D13" i="2"/>
  <c r="C13" i="2"/>
  <c r="B13" i="2"/>
  <c r="D12" i="2"/>
  <c r="C12" i="2"/>
  <c r="B12" i="2"/>
  <c r="F20" i="6"/>
  <c r="E20" i="6"/>
  <c r="D20" i="6"/>
  <c r="F14" i="6"/>
  <c r="E14" i="6"/>
  <c r="D14" i="6"/>
  <c r="F18" i="4"/>
  <c r="E18" i="4"/>
  <c r="D18" i="4"/>
  <c r="F15" i="4"/>
  <c r="E15" i="4"/>
  <c r="D15" i="4"/>
  <c r="B11" i="3"/>
  <c r="F12" i="4" l="1"/>
  <c r="F19" i="4" s="1"/>
  <c r="E12" i="4"/>
  <c r="D9" i="2"/>
  <c r="C9" i="2"/>
  <c r="B9" i="2"/>
  <c r="D8" i="2"/>
  <c r="C8" i="2"/>
  <c r="B8" i="2"/>
  <c r="D6" i="2"/>
  <c r="C6" i="2"/>
  <c r="B6" i="2"/>
  <c r="D5" i="2"/>
  <c r="C5" i="2"/>
  <c r="B5" i="2"/>
  <c r="D4" i="2"/>
  <c r="C4" i="2"/>
  <c r="B4" i="2"/>
  <c r="C11" i="5"/>
  <c r="D12" i="4"/>
  <c r="D7" i="2"/>
  <c r="C7" i="2"/>
  <c r="B7" i="2"/>
  <c r="M15" i="3"/>
  <c r="L15" i="3"/>
  <c r="K15" i="3"/>
  <c r="J15" i="3"/>
  <c r="I15" i="3"/>
  <c r="H15" i="3"/>
  <c r="G15" i="3"/>
  <c r="F15" i="3"/>
  <c r="E15" i="3"/>
  <c r="D15" i="3"/>
  <c r="C15" i="3"/>
  <c r="B15" i="3"/>
  <c r="M11" i="3"/>
  <c r="L11" i="3"/>
  <c r="K11" i="3"/>
  <c r="J11" i="3"/>
  <c r="I11" i="3"/>
  <c r="H11" i="3"/>
  <c r="G11" i="3"/>
  <c r="F11" i="3"/>
  <c r="E11" i="3"/>
  <c r="D11" i="3"/>
  <c r="C11" i="3"/>
  <c r="M7" i="3"/>
  <c r="L7" i="3"/>
  <c r="K7" i="3"/>
  <c r="J7" i="3"/>
  <c r="I7" i="3"/>
  <c r="H7" i="3"/>
  <c r="G7" i="3"/>
  <c r="F7" i="3"/>
  <c r="E7" i="3"/>
  <c r="D7" i="3"/>
  <c r="C7" i="3"/>
  <c r="B7" i="3"/>
  <c r="D19" i="4" l="1"/>
  <c r="E19" i="4"/>
  <c r="N15" i="3"/>
  <c r="N11" i="3"/>
  <c r="N7" i="3"/>
  <c r="E12" i="6" l="1"/>
  <c r="C2" i="2"/>
  <c r="F12" i="6"/>
  <c r="D2" i="2"/>
  <c r="B2" i="2"/>
  <c r="D12" i="6"/>
  <c r="C11" i="2" l="1"/>
  <c r="C15" i="2" s="1"/>
  <c r="D11" i="2"/>
  <c r="D15" i="2" s="1"/>
  <c r="F16" i="6" l="1"/>
  <c r="F18" i="6" s="1"/>
  <c r="F22" i="6" s="1"/>
  <c r="E16" i="6"/>
  <c r="E18" i="6" s="1"/>
  <c r="E22" i="6" s="1"/>
  <c r="B11" i="2" l="1"/>
  <c r="B15" i="2" s="1"/>
  <c r="D16" i="6" l="1"/>
  <c r="D18" i="6" s="1"/>
  <c r="D22" i="6" s="1"/>
  <c r="D3" i="2"/>
  <c r="D16" i="2" s="1"/>
  <c r="D18" i="2" s="1"/>
  <c r="C3" i="2"/>
  <c r="C16" i="2" s="1"/>
  <c r="C18" i="2" s="1"/>
  <c r="C19" i="2" s="1"/>
  <c r="B3" i="2"/>
  <c r="B16" i="2" s="1"/>
  <c r="B18" i="2" s="1"/>
  <c r="B19" i="2" s="1"/>
  <c r="D19" i="2" l="1"/>
  <c r="D20" i="2" s="1"/>
  <c r="C20" i="2"/>
  <c r="B20" i="2" l="1"/>
</calcChain>
</file>

<file path=xl/sharedStrings.xml><?xml version="1.0" encoding="utf-8"?>
<sst xmlns="http://schemas.openxmlformats.org/spreadsheetml/2006/main" count="118" uniqueCount="72">
  <si>
    <t>Frais bancaires</t>
  </si>
  <si>
    <t>Rémunération</t>
  </si>
  <si>
    <t>RESULTAT D'EXPLOITATION</t>
  </si>
  <si>
    <t>Impôts sur les sociétés</t>
  </si>
  <si>
    <t>Total des charges</t>
  </si>
  <si>
    <t>BENEFICE OU PERTE</t>
  </si>
  <si>
    <t>Facturation clients</t>
  </si>
  <si>
    <t>Chiffre d'affaires - Total des produits d'exploitation</t>
  </si>
  <si>
    <t>Total charges externes</t>
  </si>
  <si>
    <t>RESULTAT AVANT IMPOT</t>
  </si>
  <si>
    <t>TOTAL</t>
  </si>
  <si>
    <t>Coûts de démarrage en € TTC</t>
  </si>
  <si>
    <t>INPI</t>
  </si>
  <si>
    <t>Achat nom domaine</t>
  </si>
  <si>
    <t>Frais de création - accompagnement</t>
  </si>
  <si>
    <t>Communication (carte de visite, logo, flyers)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</si>
  <si>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</si>
  <si>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</si>
  <si>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</si>
  <si>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</si>
  <si>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</si>
  <si>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</si>
  <si>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</si>
  <si>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</si>
  <si>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</si>
  <si>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</si>
  <si>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</si>
  <si>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</si>
  <si>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Hypothèses</t>
  </si>
  <si>
    <t>SEUIL DE RENTABILITE</t>
  </si>
  <si>
    <t>Année 1</t>
  </si>
  <si>
    <t>Année 2</t>
  </si>
  <si>
    <t>Année 3</t>
  </si>
  <si>
    <t>CA (HT)</t>
  </si>
  <si>
    <t>Total charges variables(HT)</t>
  </si>
  <si>
    <t>Marge sur coûts variables</t>
  </si>
  <si>
    <t>Taux de marge sur coûts variables</t>
  </si>
  <si>
    <t>Total charges fixes (HT)</t>
  </si>
  <si>
    <t xml:space="preserve"> </t>
  </si>
  <si>
    <t>Seuil de rentabilité en €</t>
  </si>
  <si>
    <t>Téléphone, Internet</t>
  </si>
  <si>
    <t>Investissement matériel</t>
  </si>
  <si>
    <t>Eau, gaz, électricité</t>
  </si>
  <si>
    <t>Frais de déplacement</t>
  </si>
  <si>
    <t>Frais de communication (téléphone, internet…)</t>
  </si>
  <si>
    <t>Assurances</t>
  </si>
  <si>
    <t>Frais généraux (eau, gaz, électricité…)</t>
  </si>
  <si>
    <t>Remboursement prêt bancaire</t>
  </si>
  <si>
    <t>Chiffre d'affaires TTC en €</t>
  </si>
  <si>
    <t>Chiffre d'affaires</t>
  </si>
  <si>
    <t>Communication / Marketing</t>
  </si>
  <si>
    <t>Trésorerie BFR 3 mois</t>
  </si>
  <si>
    <t>Nombre de clients offre B</t>
  </si>
  <si>
    <t>Nombre de clients offre A</t>
  </si>
  <si>
    <t>Frais de repas</t>
  </si>
  <si>
    <t>Charges variables (pour réaliser la prestation)</t>
  </si>
  <si>
    <t>Charges fixes (à payer quoiqu'il arrive)</t>
  </si>
  <si>
    <t>TTC en €</t>
  </si>
  <si>
    <t>Le seuil de rentabilité est le chiffre d'affaires minimum annuel pour ne pas perdre d'argent</t>
  </si>
  <si>
    <t>Comptabilité / Gestion</t>
  </si>
  <si>
    <t>Autres charges</t>
  </si>
  <si>
    <t>Cotisations sociales</t>
  </si>
  <si>
    <t>Salaire net</t>
  </si>
  <si>
    <t>Autres contributions (CFP, CFE estimation)</t>
  </si>
  <si>
    <t>Domiciliation</t>
  </si>
  <si>
    <t>Abonnements</t>
  </si>
  <si>
    <t>Assurance / médiation</t>
  </si>
  <si>
    <t>Prix moyen offre A</t>
  </si>
  <si>
    <t>Prix moyen offre B</t>
  </si>
  <si>
    <t>Charges sociales</t>
  </si>
  <si>
    <t>Autres</t>
  </si>
  <si>
    <t>Comptabilité /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</si>
</sst>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€&quot;;[Red]\-#,##0.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52"/>
      </bottom>
      <diagonal/>
    </border>
    <border>
      <left style="double">
        <color indexed="64"/>
      </left>
      <right style="double">
        <color indexed="64"/>
      </right>
      <top style="dotted">
        <color indexed="52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66">
    <xf numFmtId="0" fontId="0" fillId="0" borderId="0" xfId="0"/>
    <xf numFmtId="0" fontId="0" fillId="0" borderId="10" xfId="0" applyBorder="1"/>
    <xf numFmtId="3" fontId="0" fillId="0" borderId="10" xfId="0" applyNumberFormat="1" applyBorder="1"/>
    <xf numFmtId="0" fontId="18" fillId="0" borderId="10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/>
    <xf numFmtId="0" fontId="16" fillId="0" borderId="1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1" fillId="34" borderId="22" xfId="42" applyFont="1" applyFill="1" applyBorder="1"/>
    <xf numFmtId="0" fontId="21" fillId="34" borderId="0" xfId="42" applyFont="1" applyFill="1"/>
    <xf numFmtId="0" fontId="21" fillId="34" borderId="23" xfId="42" applyFont="1" applyFill="1" applyBorder="1"/>
    <xf numFmtId="0" fontId="21" fillId="34" borderId="24" xfId="42" applyFont="1" applyFill="1" applyBorder="1"/>
    <xf numFmtId="0" fontId="21" fillId="34" borderId="25" xfId="42" applyFont="1" applyFill="1" applyBorder="1"/>
    <xf numFmtId="0" fontId="21" fillId="34" borderId="26" xfId="42" applyFont="1" applyFill="1" applyBorder="1"/>
    <xf numFmtId="0" fontId="21" fillId="34" borderId="27" xfId="42" applyFont="1" applyFill="1" applyBorder="1"/>
    <xf numFmtId="0" fontId="21" fillId="34" borderId="27" xfId="42" applyFont="1" applyFill="1" applyBorder="1" applyAlignment="1">
      <alignment horizontal="center"/>
    </xf>
    <xf numFmtId="0" fontId="21" fillId="34" borderId="28" xfId="42" applyFont="1" applyFill="1" applyBorder="1"/>
    <xf numFmtId="0" fontId="21" fillId="34" borderId="29" xfId="42" applyFont="1" applyFill="1" applyBorder="1"/>
    <xf numFmtId="0" fontId="21" fillId="34" borderId="29" xfId="42" applyFont="1" applyFill="1" applyBorder="1" applyAlignment="1">
      <alignment horizontal="center"/>
    </xf>
    <xf numFmtId="0" fontId="21" fillId="34" borderId="28" xfId="42" applyFont="1" applyFill="1" applyBorder="1" applyAlignment="1">
      <alignment horizontal="center"/>
    </xf>
    <xf numFmtId="9" fontId="21" fillId="34" borderId="29" xfId="43" applyFont="1" applyFill="1" applyBorder="1" applyAlignment="1">
      <alignment horizontal="center"/>
    </xf>
    <xf numFmtId="0" fontId="21" fillId="34" borderId="30" xfId="42" applyFont="1" applyFill="1" applyBorder="1"/>
    <xf numFmtId="0" fontId="21" fillId="34" borderId="30" xfId="42" applyFont="1" applyFill="1" applyBorder="1" applyAlignment="1">
      <alignment horizontal="center"/>
    </xf>
    <xf numFmtId="1" fontId="21" fillId="34" borderId="0" xfId="42" applyNumberFormat="1" applyFont="1" applyFill="1"/>
    <xf numFmtId="0" fontId="0" fillId="0" borderId="12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164" fontId="0" fillId="0" borderId="0" xfId="0" applyNumberFormat="1"/>
    <xf numFmtId="1" fontId="21" fillId="34" borderId="29" xfId="42" applyNumberFormat="1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6" borderId="17" xfId="0" applyFill="1" applyBorder="1" applyAlignment="1">
      <alignment horizontal="center" wrapText="1"/>
    </xf>
    <xf numFmtId="0" fontId="0" fillId="36" borderId="14" xfId="0" applyFill="1" applyBorder="1" applyAlignment="1">
      <alignment horizontal="center" wrapText="1"/>
    </xf>
    <xf numFmtId="0" fontId="16" fillId="36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33" borderId="0" xfId="0" applyFill="1"/>
    <xf numFmtId="1" fontId="0" fillId="33" borderId="0" xfId="0" applyNumberFormat="1" applyFill="1" applyAlignment="1">
      <alignment horizontal="center"/>
    </xf>
    <xf numFmtId="1" fontId="16" fillId="0" borderId="0" xfId="0" applyNumberFormat="1" applyFont="1" applyAlignment="1">
      <alignment horizontal="center"/>
    </xf>
    <xf numFmtId="1" fontId="21" fillId="34" borderId="27" xfId="42" applyNumberFormat="1" applyFont="1" applyFill="1" applyBorder="1" applyAlignment="1">
      <alignment horizontal="center"/>
    </xf>
    <xf numFmtId="0" fontId="0" fillId="37" borderId="10" xfId="0" applyFill="1" applyBorder="1"/>
    <xf numFmtId="3" fontId="0" fillId="37" borderId="10" xfId="0" applyNumberFormat="1" applyFill="1" applyBorder="1"/>
    <xf numFmtId="1" fontId="0" fillId="33" borderId="0" xfId="0" applyNumberFormat="1" applyFill="1"/>
    <xf numFmtId="0" fontId="23" fillId="34" borderId="0" xfId="42" applyFont="1" applyFill="1"/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0" fontId="24" fillId="0" borderId="0" xfId="0" applyFont="1"/>
    <xf numFmtId="1" fontId="0" fillId="38" borderId="0" xfId="0" applyNumberFormat="1" applyFill="1" applyAlignment="1">
      <alignment horizontal="center"/>
    </xf>
    <xf numFmtId="0" fontId="20" fillId="34" borderId="19" xfId="42" applyFont="1" applyFill="1" applyBorder="1" applyAlignment="1">
      <alignment horizontal="center"/>
    </xf>
    <xf numFmtId="0" fontId="20" fillId="34" borderId="20" xfId="42" applyFont="1" applyFill="1" applyBorder="1" applyAlignment="1">
      <alignment horizontal="center"/>
    </xf>
    <xf numFmtId="0" fontId="20" fillId="34" borderId="21" xfId="42" applyFont="1" applyFill="1" applyBorder="1" applyAlignment="1">
      <alignment horizontal="center"/>
    </xf>
    <xf numFmtId="0" fontId="22" fillId="35" borderId="26" xfId="42" applyFont="1" applyFill="1" applyBorder="1" applyAlignment="1">
      <alignment horizontal="center" vertical="center"/>
    </xf>
    <xf numFmtId="0" fontId="22" fillId="35" borderId="27" xfId="42" applyFont="1" applyFill="1" applyBorder="1" applyAlignment="1">
      <alignment horizontal="center" vertical="center"/>
    </xf>
    <xf numFmtId="0" fontId="22" fillId="0" borderId="30" xfId="42" applyFont="1" applyBorder="1" applyAlignment="1">
      <alignment horizontal="center" vertical="center"/>
    </xf>
    <xf numFmtId="1" fontId="22" fillId="35" borderId="26" xfId="42" applyNumberFormat="1" applyFont="1" applyFill="1" applyBorder="1" applyAlignment="1">
      <alignment horizontal="center" vertical="center"/>
    </xf>
    <xf numFmtId="1" fontId="22" fillId="0" borderId="30" xfId="42" applyNumberFormat="1" applyFont="1" applyBorder="1" applyAlignment="1">
      <alignment horizontal="center" vertic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6E90CC79-69DC-4205-8805-C2EA05D4A9FD}"/>
    <cellStyle name="Note" xfId="15" builtinId="10" customBuiltin="1"/>
    <cellStyle name="Pourcentage 2" xfId="43" xr:uid="{CC1BAFEB-54E8-424E-AA3D-9E8A76130BD8}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A0F73-F13A-4883-8546-CE16633E33F4}">
  <dimension ref="A2:N22"/>
  <sheetViews>
    <sheetView tabSelected="1" workbookViewId="0">
      <selection activeCell="G1" sqref="G1"/>
    </sheetView>
  </sheetViews>
  <sheetFormatPr baseColWidth="10" defaultRowHeight="15" x14ac:dyDescent="0.25"/>
  <cols>
    <col min="1" max="1" width="25" style="35" customWidth="1"/>
    <col min="2" max="2" width="20.85546875" style="6" bestFit="1" customWidth="1"/>
    <col min="3" max="3" width="17.42578125" style="6" bestFit="1" customWidth="1"/>
    <col min="4" max="4" width="14" style="6" customWidth="1"/>
    <col min="5" max="5" width="16.140625" style="6" bestFit="1" customWidth="1"/>
    <col min="6" max="6" width="7" style="6" customWidth="1"/>
    <col min="7" max="7" width="24.28515625" style="6" bestFit="1" customWidth="1"/>
    <col min="8" max="8" width="22.42578125" style="6" bestFit="1" customWidth="1"/>
    <col min="9" max="16384" width="11.42578125" style="6"/>
  </cols>
  <sheetData>
    <row r="2" spans="1:14" x14ac:dyDescent="0.25">
      <c r="A2" s="32" t="s">
        <v>48</v>
      </c>
    </row>
    <row r="3" spans="1:14" ht="15.75" thickBot="1" x14ac:dyDescent="0.3">
      <c r="A3" s="32"/>
      <c r="N3" s="5"/>
    </row>
    <row r="4" spans="1:14" x14ac:dyDescent="0.25">
      <c r="A4" s="33" t="s">
        <v>30</v>
      </c>
      <c r="B4" s="27" t="s">
        <v>16</v>
      </c>
      <c r="C4" s="27" t="s">
        <v>17</v>
      </c>
      <c r="D4" s="27" t="s">
        <v>18</v>
      </c>
      <c r="E4" s="27" t="s">
        <v>19</v>
      </c>
      <c r="F4" s="27" t="s">
        <v>20</v>
      </c>
      <c r="G4" s="27" t="s">
        <v>21</v>
      </c>
      <c r="H4" s="27" t="s">
        <v>22</v>
      </c>
      <c r="I4" s="27" t="s">
        <v>23</v>
      </c>
      <c r="J4" s="27" t="s">
        <v>24</v>
      </c>
      <c r="K4" s="27" t="s">
        <v>25</v>
      </c>
      <c r="L4" s="27" t="s">
        <v>26</v>
      </c>
      <c r="M4" s="27" t="s">
        <v>27</v>
      </c>
      <c r="N4" s="9" t="s">
        <v>10</v>
      </c>
    </row>
    <row r="5" spans="1:14" x14ac:dyDescent="0.25">
      <c r="A5" s="36" t="s">
        <v>53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7"/>
    </row>
    <row r="6" spans="1:14" x14ac:dyDescent="0.25">
      <c r="A6" s="36" t="s">
        <v>52</v>
      </c>
      <c r="B6" s="42"/>
      <c r="C6" s="42"/>
      <c r="D6" s="42"/>
      <c r="E6" s="42"/>
      <c r="F6" s="42"/>
      <c r="G6" s="42"/>
      <c r="H6" s="42"/>
      <c r="I6" s="42"/>
      <c r="J6" s="42">
        <v>1</v>
      </c>
      <c r="K6" s="42"/>
      <c r="L6" s="42"/>
      <c r="M6" s="42">
        <v>1</v>
      </c>
      <c r="N6" s="37"/>
    </row>
    <row r="7" spans="1:14" s="45" customFormat="1" ht="15.75" thickBot="1" x14ac:dyDescent="0.3">
      <c r="A7" s="34" t="s">
        <v>49</v>
      </c>
      <c r="B7" s="45">
        <f>(B5*$B$19)+(B6*$B$20)</f>
        <v>0</v>
      </c>
      <c r="C7" s="45">
        <f t="shared" ref="C7:M7" si="0">(C5*$B$19)+(C6*$B$20)</f>
        <v>0</v>
      </c>
      <c r="D7" s="45">
        <f t="shared" si="0"/>
        <v>0</v>
      </c>
      <c r="E7" s="45">
        <f t="shared" si="0"/>
        <v>0</v>
      </c>
      <c r="F7" s="45">
        <f t="shared" si="0"/>
        <v>0</v>
      </c>
      <c r="G7" s="45">
        <f t="shared" si="0"/>
        <v>0</v>
      </c>
      <c r="H7" s="45">
        <f t="shared" si="0"/>
        <v>0</v>
      </c>
      <c r="I7" s="45">
        <f t="shared" si="0"/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0</v>
      </c>
      <c r="N7" s="10">
        <f>SUM(B7:M7)</f>
        <v>0</v>
      </c>
    </row>
    <row r="8" spans="1:14" x14ac:dyDescent="0.25">
      <c r="A8" s="33" t="s">
        <v>31</v>
      </c>
      <c r="B8" s="27" t="s">
        <v>16</v>
      </c>
      <c r="C8" s="27" t="s">
        <v>17</v>
      </c>
      <c r="D8" s="27" t="s">
        <v>18</v>
      </c>
      <c r="E8" s="27" t="s">
        <v>19</v>
      </c>
      <c r="F8" s="27" t="s">
        <v>20</v>
      </c>
      <c r="G8" s="27" t="s">
        <v>21</v>
      </c>
      <c r="H8" s="27" t="s">
        <v>22</v>
      </c>
      <c r="I8" s="27" t="s">
        <v>23</v>
      </c>
      <c r="J8" s="27" t="s">
        <v>24</v>
      </c>
      <c r="K8" s="27" t="s">
        <v>25</v>
      </c>
      <c r="L8" s="27" t="s">
        <v>26</v>
      </c>
      <c r="M8" s="27" t="s">
        <v>27</v>
      </c>
      <c r="N8" s="9" t="s">
        <v>10</v>
      </c>
    </row>
    <row r="9" spans="1:14" x14ac:dyDescent="0.25">
      <c r="A9" s="36" t="s">
        <v>53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37"/>
    </row>
    <row r="10" spans="1:14" x14ac:dyDescent="0.25">
      <c r="A10" s="36" t="s">
        <v>52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37"/>
    </row>
    <row r="11" spans="1:14" s="45" customFormat="1" ht="15.75" thickBot="1" x14ac:dyDescent="0.3">
      <c r="A11" s="34" t="s">
        <v>49</v>
      </c>
      <c r="B11" s="45">
        <f>(B9*$B$19)+(B10*$B$20)</f>
        <v>0</v>
      </c>
      <c r="C11" s="45">
        <f t="shared" ref="C11" si="1">(C9*$B$19)+(C10*$B$20)</f>
        <v>0</v>
      </c>
      <c r="D11" s="45">
        <f t="shared" ref="D11" si="2">(D9*$B$19)+(D10*$B$20)</f>
        <v>0</v>
      </c>
      <c r="E11" s="45">
        <f t="shared" ref="E11" si="3">(E9*$B$19)+(E10*$B$20)</f>
        <v>0</v>
      </c>
      <c r="F11" s="45">
        <f t="shared" ref="F11" si="4">(F9*$B$19)+(F10*$B$20)</f>
        <v>0</v>
      </c>
      <c r="G11" s="45">
        <f t="shared" ref="G11" si="5">(G9*$B$19)+(G10*$B$20)</f>
        <v>0</v>
      </c>
      <c r="H11" s="45">
        <f t="shared" ref="H11" si="6">(H9*$B$19)+(H10*$B$20)</f>
        <v>0</v>
      </c>
      <c r="I11" s="45">
        <f t="shared" ref="I11" si="7">(I9*$B$19)+(I10*$B$20)</f>
        <v>0</v>
      </c>
      <c r="J11" s="45">
        <f t="shared" ref="J11" si="8">(J9*$B$19)+(J10*$B$20)</f>
        <v>0</v>
      </c>
      <c r="K11" s="45">
        <f t="shared" ref="K11" si="9">(K9*$B$19)+(K10*$B$20)</f>
        <v>0</v>
      </c>
      <c r="L11" s="45">
        <f t="shared" ref="L11" si="10">(L9*$B$19)+(L10*$B$20)</f>
        <v>0</v>
      </c>
      <c r="M11" s="45">
        <f t="shared" ref="M11" si="11">(M9*$B$19)+(M10*$B$20)</f>
        <v>0</v>
      </c>
      <c r="N11" s="10">
        <f>SUM(B11:M11)</f>
        <v>0</v>
      </c>
    </row>
    <row r="12" spans="1:14" x14ac:dyDescent="0.25">
      <c r="A12" s="33" t="s">
        <v>32</v>
      </c>
      <c r="B12" s="27" t="s">
        <v>16</v>
      </c>
      <c r="C12" s="27" t="s">
        <v>17</v>
      </c>
      <c r="D12" s="27" t="s">
        <v>18</v>
      </c>
      <c r="E12" s="27" t="s">
        <v>19</v>
      </c>
      <c r="F12" s="27" t="s">
        <v>20</v>
      </c>
      <c r="G12" s="27" t="s">
        <v>21</v>
      </c>
      <c r="H12" s="27" t="s">
        <v>22</v>
      </c>
      <c r="I12" s="27" t="s">
        <v>23</v>
      </c>
      <c r="J12" s="27" t="s">
        <v>24</v>
      </c>
      <c r="K12" s="27" t="s">
        <v>25</v>
      </c>
      <c r="L12" s="27" t="s">
        <v>26</v>
      </c>
      <c r="M12" s="27" t="s">
        <v>27</v>
      </c>
      <c r="N12" s="9" t="s">
        <v>10</v>
      </c>
    </row>
    <row r="13" spans="1:14" x14ac:dyDescent="0.25">
      <c r="A13" s="36" t="s">
        <v>53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7"/>
    </row>
    <row r="14" spans="1:14" x14ac:dyDescent="0.25">
      <c r="A14" s="36" t="s">
        <v>52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37"/>
    </row>
    <row r="15" spans="1:14" s="45" customFormat="1" ht="15.75" thickBot="1" x14ac:dyDescent="0.3">
      <c r="A15" s="34" t="s">
        <v>49</v>
      </c>
      <c r="B15" s="45">
        <f>(B13*$B$19)+(B14*$B$20)</f>
        <v>0</v>
      </c>
      <c r="C15" s="45">
        <f t="shared" ref="C15" si="12">(C13*$B$19)+(C14*$B$20)</f>
        <v>0</v>
      </c>
      <c r="D15" s="45">
        <f t="shared" ref="D15" si="13">(D13*$B$19)+(D14*$B$20)</f>
        <v>0</v>
      </c>
      <c r="E15" s="45">
        <f t="shared" ref="E15" si="14">(E13*$B$19)+(E14*$B$20)</f>
        <v>0</v>
      </c>
      <c r="F15" s="45">
        <f t="shared" ref="F15" si="15">(F13*$B$19)+(F14*$B$20)</f>
        <v>0</v>
      </c>
      <c r="G15" s="45">
        <f t="shared" ref="G15" si="16">(G13*$B$19)+(G14*$B$20)</f>
        <v>0</v>
      </c>
      <c r="H15" s="45">
        <f t="shared" ref="H15" si="17">(H13*$B$19)+(H14*$B$20)</f>
        <v>0</v>
      </c>
      <c r="I15" s="45">
        <f t="shared" ref="I15" si="18">(I13*$B$19)+(I14*$B$20)</f>
        <v>0</v>
      </c>
      <c r="J15" s="45">
        <f t="shared" ref="J15" si="19">(J13*$B$19)+(J14*$B$20)</f>
        <v>0</v>
      </c>
      <c r="K15" s="45">
        <f t="shared" ref="K15" si="20">(K13*$B$19)+(K14*$B$20)</f>
        <v>0</v>
      </c>
      <c r="L15" s="45">
        <f t="shared" ref="L15" si="21">(L13*$B$19)+(L14*$B$20)</f>
        <v>0</v>
      </c>
      <c r="M15" s="45">
        <f t="shared" ref="M15" si="22">(M13*$B$19)+(M14*$B$20)</f>
        <v>0</v>
      </c>
      <c r="N15" s="10">
        <f>SUM(B15:M15)</f>
        <v>0</v>
      </c>
    </row>
    <row r="17" spans="1:4" ht="15.75" thickBot="1" x14ac:dyDescent="0.3"/>
    <row r="18" spans="1:4" x14ac:dyDescent="0.25">
      <c r="A18" s="41" t="s">
        <v>28</v>
      </c>
      <c r="B18" s="38"/>
    </row>
    <row r="19" spans="1:4" x14ac:dyDescent="0.25">
      <c r="A19" s="39" t="s">
        <v>67</v>
      </c>
      <c r="B19" s="43"/>
    </row>
    <row r="20" spans="1:4" ht="15.75" thickBot="1" x14ac:dyDescent="0.3">
      <c r="A20" s="40" t="s">
        <v>68</v>
      </c>
      <c r="B20" s="44"/>
    </row>
    <row r="22" spans="1:4" x14ac:dyDescent="0.25">
      <c r="D2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57BE-C575-4EFD-9617-473CC7EE6E06}">
  <dimension ref="A1:H26"/>
  <sheetViews>
    <sheetView topLeftCell="A7" workbookViewId="0">
      <selection activeCell="D18" sqref="D18"/>
    </sheetView>
  </sheetViews>
  <sheetFormatPr baseColWidth="10" defaultRowHeight="15" x14ac:dyDescent="0.25"/>
  <cols>
    <col min="2" max="2" width="43.42578125" customWidth="1"/>
    <col min="3" max="3" width="27.5703125" customWidth="1"/>
    <col min="4" max="4" width="11.42578125" style="6"/>
  </cols>
  <sheetData>
    <row r="1" spans="1:6" x14ac:dyDescent="0.25">
      <c r="A1" s="4" t="s">
        <v>57</v>
      </c>
    </row>
    <row r="2" spans="1:6" x14ac:dyDescent="0.25">
      <c r="B2" s="4" t="s">
        <v>56</v>
      </c>
      <c r="D2" s="5">
        <v>2025</v>
      </c>
      <c r="E2" s="5">
        <v>2026</v>
      </c>
      <c r="F2" s="5">
        <v>2027</v>
      </c>
    </row>
    <row r="3" spans="1:6" x14ac:dyDescent="0.25">
      <c r="C3" t="s">
        <v>66</v>
      </c>
      <c r="D3" s="42"/>
      <c r="E3" s="42"/>
      <c r="F3" s="42"/>
    </row>
    <row r="4" spans="1:6" x14ac:dyDescent="0.25">
      <c r="C4" t="s">
        <v>0</v>
      </c>
      <c r="D4" s="42"/>
      <c r="E4" s="42"/>
      <c r="F4" s="42"/>
    </row>
    <row r="5" spans="1:6" x14ac:dyDescent="0.25">
      <c r="C5" t="s">
        <v>40</v>
      </c>
      <c r="D5" s="42"/>
      <c r="E5" s="42"/>
      <c r="F5" s="42"/>
    </row>
    <row r="6" spans="1:6" x14ac:dyDescent="0.25">
      <c r="C6" t="s">
        <v>42</v>
      </c>
      <c r="D6" s="42"/>
      <c r="E6" s="42"/>
      <c r="F6" s="42"/>
    </row>
    <row r="7" spans="1:6" x14ac:dyDescent="0.25">
      <c r="C7" t="s">
        <v>71</v>
      </c>
      <c r="D7" s="47"/>
      <c r="E7" s="47"/>
      <c r="F7" s="47"/>
    </row>
    <row r="8" spans="1:6" x14ac:dyDescent="0.25">
      <c r="C8" t="s">
        <v>65</v>
      </c>
      <c r="D8" s="47"/>
      <c r="E8" s="47"/>
      <c r="F8" s="47"/>
    </row>
    <row r="9" spans="1:6" x14ac:dyDescent="0.25">
      <c r="C9" t="s">
        <v>64</v>
      </c>
      <c r="D9" s="47"/>
      <c r="E9" s="47"/>
      <c r="F9" s="47"/>
    </row>
    <row r="10" spans="1:6" x14ac:dyDescent="0.25">
      <c r="C10" t="s">
        <v>50</v>
      </c>
      <c r="D10" s="47"/>
      <c r="E10" s="47"/>
      <c r="F10" s="47"/>
    </row>
    <row r="11" spans="1:6" x14ac:dyDescent="0.25">
      <c r="C11" t="s">
        <v>70</v>
      </c>
      <c r="D11" s="47"/>
      <c r="E11" s="47"/>
      <c r="F11" s="47"/>
    </row>
    <row r="12" spans="1:6" x14ac:dyDescent="0.25">
      <c r="C12" t="s">
        <v>10</v>
      </c>
      <c r="D12" s="28">
        <f>SUM(D3:D10)</f>
        <v>0</v>
      </c>
      <c r="E12" s="28">
        <f>SUM(E3:E11)</f>
        <v>0</v>
      </c>
      <c r="F12" s="28">
        <f>SUM(F3:F11)</f>
        <v>0</v>
      </c>
    </row>
    <row r="13" spans="1:6" x14ac:dyDescent="0.25">
      <c r="B13" s="29" t="s">
        <v>55</v>
      </c>
      <c r="C13" s="55" t="s">
        <v>54</v>
      </c>
      <c r="D13" s="47"/>
      <c r="E13" s="47"/>
      <c r="F13" s="47"/>
    </row>
    <row r="14" spans="1:6" x14ac:dyDescent="0.25">
      <c r="B14" s="29"/>
      <c r="C14" s="55" t="s">
        <v>43</v>
      </c>
      <c r="D14" s="47"/>
      <c r="E14" s="47"/>
      <c r="F14" s="47"/>
    </row>
    <row r="15" spans="1:6" x14ac:dyDescent="0.25">
      <c r="B15" s="29"/>
      <c r="C15" s="55" t="s">
        <v>10</v>
      </c>
      <c r="D15" s="57">
        <f>D13+D14</f>
        <v>0</v>
      </c>
      <c r="E15" s="57">
        <f>E13+E14</f>
        <v>0</v>
      </c>
      <c r="F15" s="57">
        <f>F13+F14</f>
        <v>0</v>
      </c>
    </row>
    <row r="16" spans="1:6" x14ac:dyDescent="0.25">
      <c r="B16" s="29" t="s">
        <v>1</v>
      </c>
      <c r="C16" s="55" t="s">
        <v>62</v>
      </c>
      <c r="D16" s="47"/>
      <c r="E16" s="47"/>
      <c r="F16" s="47"/>
    </row>
    <row r="17" spans="2:8" x14ac:dyDescent="0.25">
      <c r="B17" s="29"/>
      <c r="C17" s="55" t="s">
        <v>69</v>
      </c>
      <c r="D17" s="47"/>
      <c r="E17" s="47"/>
      <c r="F17" s="47"/>
    </row>
    <row r="18" spans="2:8" x14ac:dyDescent="0.25">
      <c r="B18" s="29"/>
      <c r="C18" s="55" t="s">
        <v>10</v>
      </c>
      <c r="D18" s="57">
        <f>D16+D17</f>
        <v>0</v>
      </c>
      <c r="E18" s="57">
        <f>E16+E17</f>
        <v>0</v>
      </c>
      <c r="F18" s="57">
        <f>F16+F17</f>
        <v>0</v>
      </c>
    </row>
    <row r="19" spans="2:8" s="4" customFormat="1" x14ac:dyDescent="0.25">
      <c r="B19" s="4" t="s">
        <v>10</v>
      </c>
      <c r="D19" s="48">
        <f>D18+D15+D12</f>
        <v>0</v>
      </c>
      <c r="E19" s="48">
        <f>E18+E15+E12</f>
        <v>0</v>
      </c>
      <c r="F19" s="48">
        <f>F18+F15+F12</f>
        <v>0</v>
      </c>
    </row>
    <row r="22" spans="2:8" x14ac:dyDescent="0.25">
      <c r="B22" s="56"/>
      <c r="H22" s="30"/>
    </row>
    <row r="23" spans="2:8" x14ac:dyDescent="0.25">
      <c r="B23" s="56"/>
      <c r="H23" s="30"/>
    </row>
    <row r="24" spans="2:8" x14ac:dyDescent="0.25">
      <c r="B24" s="56"/>
    </row>
    <row r="25" spans="2:8" x14ac:dyDescent="0.25">
      <c r="B25" s="56"/>
    </row>
    <row r="26" spans="2:8" x14ac:dyDescent="0.25">
      <c r="B26" s="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B62F-88FB-470D-8D1C-21A4708D9E9B}">
  <dimension ref="A1:F11"/>
  <sheetViews>
    <sheetView workbookViewId="0">
      <selection activeCell="B13" sqref="B13"/>
    </sheetView>
  </sheetViews>
  <sheetFormatPr baseColWidth="10" defaultRowHeight="15" x14ac:dyDescent="0.25"/>
  <cols>
    <col min="1" max="1" width="26.85546875" bestFit="1" customWidth="1"/>
    <col min="2" max="2" width="40.85546875" bestFit="1" customWidth="1"/>
    <col min="3" max="3" width="15.5703125" customWidth="1"/>
    <col min="6" max="6" width="26.140625" bestFit="1" customWidth="1"/>
  </cols>
  <sheetData>
    <row r="1" spans="1:6" x14ac:dyDescent="0.25">
      <c r="A1" s="7" t="s">
        <v>11</v>
      </c>
    </row>
    <row r="2" spans="1:6" x14ac:dyDescent="0.25">
      <c r="F2" s="4"/>
    </row>
    <row r="3" spans="1:6" x14ac:dyDescent="0.25">
      <c r="B3" t="s">
        <v>12</v>
      </c>
      <c r="C3" s="46"/>
    </row>
    <row r="4" spans="1:6" x14ac:dyDescent="0.25">
      <c r="B4" t="s">
        <v>13</v>
      </c>
      <c r="C4" s="46"/>
    </row>
    <row r="5" spans="1:6" x14ac:dyDescent="0.25">
      <c r="B5" t="s">
        <v>14</v>
      </c>
      <c r="C5" s="46"/>
    </row>
    <row r="6" spans="1:6" x14ac:dyDescent="0.25">
      <c r="B6" t="s">
        <v>15</v>
      </c>
      <c r="C6" s="46"/>
    </row>
    <row r="7" spans="1:6" x14ac:dyDescent="0.25">
      <c r="B7" t="s">
        <v>51</v>
      </c>
      <c r="C7" s="52"/>
    </row>
    <row r="8" spans="1:6" x14ac:dyDescent="0.25">
      <c r="B8" t="s">
        <v>41</v>
      </c>
      <c r="C8" s="46"/>
    </row>
    <row r="9" spans="1:6" x14ac:dyDescent="0.25">
      <c r="C9" s="46"/>
    </row>
    <row r="10" spans="1:6" x14ac:dyDescent="0.25">
      <c r="C10" s="46"/>
    </row>
    <row r="11" spans="1:6" x14ac:dyDescent="0.25">
      <c r="B11" s="4" t="s">
        <v>10</v>
      </c>
      <c r="C11" s="8">
        <f>SUM(C3:C10)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F6EE-17E1-46D1-BF1C-84FED0AF32F4}">
  <dimension ref="B1:I24"/>
  <sheetViews>
    <sheetView topLeftCell="A3" workbookViewId="0">
      <selection activeCell="D20" sqref="D20"/>
    </sheetView>
  </sheetViews>
  <sheetFormatPr baseColWidth="10" defaultColWidth="11.28515625" defaultRowHeight="12.75" x14ac:dyDescent="0.2"/>
  <cols>
    <col min="1" max="1" width="3.28515625" style="12" customWidth="1"/>
    <col min="2" max="2" width="11.28515625" style="12" customWidth="1"/>
    <col min="3" max="3" width="30.5703125" style="12" customWidth="1"/>
    <col min="4" max="4" width="13.28515625" style="12" customWidth="1"/>
    <col min="5" max="5" width="11.28515625" style="12" customWidth="1"/>
    <col min="6" max="6" width="12.28515625" style="12" customWidth="1"/>
    <col min="7" max="7" width="15.85546875" style="12" hidden="1" customWidth="1"/>
    <col min="8" max="8" width="11.28515625" style="12"/>
    <col min="9" max="9" width="11.5703125" style="12" bestFit="1" customWidth="1"/>
    <col min="10" max="10" width="34" style="12" bestFit="1" customWidth="1"/>
    <col min="11" max="16384" width="11.28515625" style="12"/>
  </cols>
  <sheetData>
    <row r="1" spans="2:9" ht="18.75" thickTop="1" x14ac:dyDescent="0.25">
      <c r="B1" s="58" t="s">
        <v>29</v>
      </c>
      <c r="C1" s="59"/>
      <c r="D1" s="59"/>
      <c r="E1" s="59"/>
      <c r="F1" s="59"/>
      <c r="G1" s="60"/>
      <c r="H1" s="11"/>
    </row>
    <row r="2" spans="2:9" ht="13.5" thickBot="1" x14ac:dyDescent="0.25">
      <c r="B2" s="13"/>
      <c r="C2" s="14"/>
      <c r="D2" s="14"/>
      <c r="E2" s="14"/>
      <c r="F2" s="14"/>
      <c r="G2" s="15"/>
      <c r="H2" s="11"/>
      <c r="I2" s="53" t="s">
        <v>58</v>
      </c>
    </row>
    <row r="3" spans="2:9" ht="13.5" thickTop="1" x14ac:dyDescent="0.2"/>
    <row r="8" spans="2:9" ht="13.5" thickBot="1" x14ac:dyDescent="0.25"/>
    <row r="9" spans="2:9" ht="13.5" thickTop="1" x14ac:dyDescent="0.2">
      <c r="D9" s="61" t="s">
        <v>30</v>
      </c>
      <c r="E9" s="61" t="s">
        <v>31</v>
      </c>
      <c r="F9" s="61" t="s">
        <v>32</v>
      </c>
    </row>
    <row r="10" spans="2:9" ht="13.5" thickBot="1" x14ac:dyDescent="0.25">
      <c r="D10" s="62"/>
      <c r="E10" s="62"/>
      <c r="F10" s="62"/>
    </row>
    <row r="11" spans="2:9" ht="13.5" thickTop="1" x14ac:dyDescent="0.2">
      <c r="C11" s="16"/>
      <c r="D11" s="16"/>
      <c r="E11" s="16"/>
      <c r="F11" s="16"/>
    </row>
    <row r="12" spans="2:9" x14ac:dyDescent="0.2">
      <c r="C12" s="17" t="s">
        <v>33</v>
      </c>
      <c r="D12" s="18">
        <f>Revenus!N7*0.8</f>
        <v>0</v>
      </c>
      <c r="E12" s="18">
        <f>Revenus!N11*0.8</f>
        <v>0</v>
      </c>
      <c r="F12" s="18">
        <f>Revenus!N15*0.8</f>
        <v>0</v>
      </c>
    </row>
    <row r="13" spans="2:9" x14ac:dyDescent="0.2">
      <c r="C13" s="19"/>
      <c r="D13" s="19"/>
      <c r="E13" s="19"/>
      <c r="F13" s="19"/>
    </row>
    <row r="14" spans="2:9" x14ac:dyDescent="0.2">
      <c r="C14" s="20" t="s">
        <v>34</v>
      </c>
      <c r="D14" s="31">
        <f>'Charges mensuelles'!D15*0.8</f>
        <v>0</v>
      </c>
      <c r="E14" s="31">
        <f>'Charges mensuelles'!E15*0.8</f>
        <v>0</v>
      </c>
      <c r="F14" s="31">
        <f>'Charges mensuelles'!F15*0.8</f>
        <v>0</v>
      </c>
    </row>
    <row r="15" spans="2:9" x14ac:dyDescent="0.2">
      <c r="C15" s="19"/>
      <c r="D15" s="19"/>
      <c r="E15" s="19"/>
      <c r="F15" s="19"/>
    </row>
    <row r="16" spans="2:9" x14ac:dyDescent="0.2">
      <c r="C16" s="20" t="s">
        <v>35</v>
      </c>
      <c r="D16" s="31">
        <f>D12-D14</f>
        <v>0</v>
      </c>
      <c r="E16" s="21">
        <f>E12-E14</f>
        <v>0</v>
      </c>
      <c r="F16" s="21">
        <f>F12-F14</f>
        <v>0</v>
      </c>
    </row>
    <row r="17" spans="3:9" x14ac:dyDescent="0.2">
      <c r="C17" s="19"/>
      <c r="D17" s="22"/>
      <c r="E17" s="19"/>
      <c r="F17" s="19"/>
    </row>
    <row r="18" spans="3:9" x14ac:dyDescent="0.2">
      <c r="C18" s="20" t="s">
        <v>36</v>
      </c>
      <c r="D18" s="23">
        <f>IF(D12=0,0,D16/D12)</f>
        <v>0</v>
      </c>
      <c r="E18" s="23">
        <f>IF(E12=0,0,E16/E12)</f>
        <v>0</v>
      </c>
      <c r="F18" s="23">
        <f>IF(F12=0,0,F16/F12)</f>
        <v>0</v>
      </c>
    </row>
    <row r="19" spans="3:9" x14ac:dyDescent="0.2">
      <c r="C19" s="19"/>
      <c r="D19" s="22"/>
      <c r="E19" s="19"/>
      <c r="F19" s="19"/>
    </row>
    <row r="20" spans="3:9" x14ac:dyDescent="0.2">
      <c r="C20" s="17" t="s">
        <v>37</v>
      </c>
      <c r="D20" s="49">
        <f>'Charges mensuelles'!D12*0.8+'Charges mensuelles'!D18</f>
        <v>0</v>
      </c>
      <c r="E20" s="49">
        <f>'Charges mensuelles'!E12*0.8+'Charges mensuelles'!E18</f>
        <v>0</v>
      </c>
      <c r="F20" s="49">
        <f>'Charges mensuelles'!F12*0.8+'Charges mensuelles'!F18</f>
        <v>0</v>
      </c>
    </row>
    <row r="21" spans="3:9" ht="13.5" thickBot="1" x14ac:dyDescent="0.25">
      <c r="C21" s="24"/>
      <c r="D21" s="25" t="s">
        <v>38</v>
      </c>
      <c r="E21" s="24"/>
      <c r="F21" s="24"/>
    </row>
    <row r="22" spans="3:9" ht="13.5" thickTop="1" x14ac:dyDescent="0.2">
      <c r="C22" s="61" t="s">
        <v>39</v>
      </c>
      <c r="D22" s="64">
        <f>IF(D20=0,0,D20/D18)</f>
        <v>0</v>
      </c>
      <c r="E22" s="64">
        <f>IF(E20=0,0,E20/E18)</f>
        <v>0</v>
      </c>
      <c r="F22" s="64">
        <f>IF(F20=0,0,F20/F18)</f>
        <v>0</v>
      </c>
      <c r="I22" s="26"/>
    </row>
    <row r="23" spans="3:9" ht="13.5" thickBot="1" x14ac:dyDescent="0.25">
      <c r="C23" s="63"/>
      <c r="D23" s="65"/>
      <c r="E23" s="65"/>
      <c r="F23" s="65"/>
      <c r="I23" s="26"/>
    </row>
    <row r="24" spans="3:9" ht="13.5" thickTop="1" x14ac:dyDescent="0.2"/>
  </sheetData>
  <mergeCells count="8">
    <mergeCell ref="B1:G1"/>
    <mergeCell ref="D9:D10"/>
    <mergeCell ref="E9:E10"/>
    <mergeCell ref="F9:F10"/>
    <mergeCell ref="C22:C23"/>
    <mergeCell ref="D22:D23"/>
    <mergeCell ref="E22:E23"/>
    <mergeCell ref="F22:F23"/>
  </mergeCells>
  <pageMargins left="1.68" right="0.78740157499999996" top="1.22" bottom="0.984251969" header="0.34" footer="0.33"/>
  <pageSetup paperSize="9" orientation="landscape" horizontalDpi="4294967292" verticalDpi="4294967292" r:id="rId1"/>
  <headerFooter alignWithMargins="0">
    <oddHeader>&amp;L&amp;G&amp;R&amp;D</oddHeader>
    <oddFooter>&amp;RJe rédige mon projet : seuil de rentabilité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G10" sqref="G10"/>
    </sheetView>
  </sheetViews>
  <sheetFormatPr baseColWidth="10" defaultRowHeight="15" x14ac:dyDescent="0.25"/>
  <cols>
    <col min="1" max="1" width="47.140625" bestFit="1" customWidth="1"/>
    <col min="2" max="4" width="27.5703125" bestFit="1" customWidth="1"/>
  </cols>
  <sheetData>
    <row r="1" spans="1:4" x14ac:dyDescent="0.25">
      <c r="A1" s="3"/>
      <c r="B1" s="1" t="s">
        <v>30</v>
      </c>
      <c r="C1" s="1" t="s">
        <v>31</v>
      </c>
      <c r="D1" s="1" t="s">
        <v>32</v>
      </c>
    </row>
    <row r="2" spans="1:4" x14ac:dyDescent="0.25">
      <c r="A2" s="1" t="s">
        <v>6</v>
      </c>
      <c r="B2" s="2">
        <f>Revenus!N7</f>
        <v>0</v>
      </c>
      <c r="C2" s="2">
        <f>Revenus!N11</f>
        <v>0</v>
      </c>
      <c r="D2" s="2">
        <f>Revenus!N15</f>
        <v>0</v>
      </c>
    </row>
    <row r="3" spans="1:4" x14ac:dyDescent="0.25">
      <c r="A3" s="50" t="s">
        <v>7</v>
      </c>
      <c r="B3" s="51">
        <f>B2</f>
        <v>0</v>
      </c>
      <c r="C3" s="51">
        <f t="shared" ref="C3:D3" si="0">C2</f>
        <v>0</v>
      </c>
      <c r="D3" s="51">
        <f t="shared" si="0"/>
        <v>0</v>
      </c>
    </row>
    <row r="4" spans="1:4" x14ac:dyDescent="0.25">
      <c r="A4" s="1" t="s">
        <v>0</v>
      </c>
      <c r="B4" s="2">
        <f>'Charges mensuelles'!D4</f>
        <v>0</v>
      </c>
      <c r="C4" s="2">
        <f>'Charges mensuelles'!E4</f>
        <v>0</v>
      </c>
      <c r="D4" s="2">
        <f>'Charges mensuelles'!F4</f>
        <v>0</v>
      </c>
    </row>
    <row r="5" spans="1:4" x14ac:dyDescent="0.25">
      <c r="A5" s="1" t="s">
        <v>43</v>
      </c>
      <c r="B5" s="2">
        <f>'Charges mensuelles'!D14</f>
        <v>0</v>
      </c>
      <c r="C5" s="2">
        <f>'Charges mensuelles'!E14</f>
        <v>0</v>
      </c>
      <c r="D5" s="2">
        <f>'Charges mensuelles'!F14</f>
        <v>0</v>
      </c>
    </row>
    <row r="6" spans="1:4" x14ac:dyDescent="0.25">
      <c r="A6" s="1" t="s">
        <v>44</v>
      </c>
      <c r="B6" s="2">
        <f>'Charges mensuelles'!D5+'Charges mensuelles'!D10</f>
        <v>0</v>
      </c>
      <c r="C6" s="2">
        <f>'Charges mensuelles'!E5+'Charges mensuelles'!E10</f>
        <v>0</v>
      </c>
      <c r="D6" s="2">
        <f>'Charges mensuelles'!F5+'Charges mensuelles'!F10</f>
        <v>0</v>
      </c>
    </row>
    <row r="7" spans="1:4" x14ac:dyDescent="0.25">
      <c r="A7" s="1" t="s">
        <v>45</v>
      </c>
      <c r="B7" s="1">
        <f>'Charges mensuelles'!D3</f>
        <v>0</v>
      </c>
      <c r="C7" s="1">
        <f>'Charges mensuelles'!E3</f>
        <v>0</v>
      </c>
      <c r="D7" s="1">
        <f>'Charges mensuelles'!F3</f>
        <v>0</v>
      </c>
    </row>
    <row r="8" spans="1:4" x14ac:dyDescent="0.25">
      <c r="A8" s="1" t="s">
        <v>59</v>
      </c>
      <c r="B8" s="2">
        <f>'Charges mensuelles'!D7+'Charges mensuelles'!D8</f>
        <v>0</v>
      </c>
      <c r="C8" s="2">
        <f>'Charges mensuelles'!E7+'Charges mensuelles'!E8</f>
        <v>0</v>
      </c>
      <c r="D8" s="2">
        <f>'Charges mensuelles'!F7+'Charges mensuelles'!F8</f>
        <v>0</v>
      </c>
    </row>
    <row r="9" spans="1:4" x14ac:dyDescent="0.25">
      <c r="A9" s="1" t="s">
        <v>46</v>
      </c>
      <c r="B9" s="2">
        <f>'Charges mensuelles'!D6</f>
        <v>0</v>
      </c>
      <c r="C9" s="2">
        <f>'Charges mensuelles'!E6</f>
        <v>0</v>
      </c>
      <c r="D9" s="2">
        <f>'Charges mensuelles'!F6</f>
        <v>0</v>
      </c>
    </row>
    <row r="10" spans="1:4" x14ac:dyDescent="0.25">
      <c r="A10" s="1" t="s">
        <v>60</v>
      </c>
      <c r="B10" s="2"/>
      <c r="C10" s="2"/>
      <c r="D10" s="2"/>
    </row>
    <row r="11" spans="1:4" x14ac:dyDescent="0.25">
      <c r="A11" s="50" t="s">
        <v>8</v>
      </c>
      <c r="B11" s="51">
        <f>SUM(B4:B9)</f>
        <v>0</v>
      </c>
      <c r="C11" s="51">
        <f>SUM(C4:C9)</f>
        <v>0</v>
      </c>
      <c r="D11" s="51">
        <f>SUM(D4:D9)</f>
        <v>0</v>
      </c>
    </row>
    <row r="12" spans="1:4" x14ac:dyDescent="0.25">
      <c r="A12" s="1" t="s">
        <v>1</v>
      </c>
      <c r="B12" s="2">
        <f>'Charges mensuelles'!D16</f>
        <v>0</v>
      </c>
      <c r="C12" s="2">
        <f>'Charges mensuelles'!E16</f>
        <v>0</v>
      </c>
      <c r="D12" s="2">
        <f>'Charges mensuelles'!F16</f>
        <v>0</v>
      </c>
    </row>
    <row r="13" spans="1:4" x14ac:dyDescent="0.25">
      <c r="A13" s="1" t="s">
        <v>61</v>
      </c>
      <c r="B13" s="2">
        <f>'Charges mensuelles'!D17</f>
        <v>0</v>
      </c>
      <c r="C13" s="2">
        <f>'Charges mensuelles'!E17</f>
        <v>0</v>
      </c>
      <c r="D13" s="2">
        <f>'Charges mensuelles'!F17</f>
        <v>0</v>
      </c>
    </row>
    <row r="14" spans="1:4" x14ac:dyDescent="0.25">
      <c r="A14" s="1" t="s">
        <v>63</v>
      </c>
      <c r="B14" s="2">
        <v>0</v>
      </c>
      <c r="C14" s="2">
        <f>500</f>
        <v>500</v>
      </c>
      <c r="D14" s="2">
        <f>500</f>
        <v>500</v>
      </c>
    </row>
    <row r="15" spans="1:4" x14ac:dyDescent="0.25">
      <c r="A15" s="50" t="s">
        <v>4</v>
      </c>
      <c r="B15" s="51">
        <f>SUM(B11:B14)</f>
        <v>0</v>
      </c>
      <c r="C15" s="51">
        <f>SUM(C11:C14)</f>
        <v>500</v>
      </c>
      <c r="D15" s="51">
        <f>SUM(D11:D14)</f>
        <v>500</v>
      </c>
    </row>
    <row r="16" spans="1:4" x14ac:dyDescent="0.25">
      <c r="A16" s="1" t="s">
        <v>2</v>
      </c>
      <c r="B16" s="2">
        <f>B3-B15</f>
        <v>0</v>
      </c>
      <c r="C16" s="2">
        <f>C3-C15</f>
        <v>-500</v>
      </c>
      <c r="D16" s="2">
        <f>D3-D15</f>
        <v>-500</v>
      </c>
    </row>
    <row r="17" spans="1:4" x14ac:dyDescent="0.25">
      <c r="A17" s="1" t="s">
        <v>47</v>
      </c>
      <c r="B17" s="2"/>
      <c r="C17" s="2"/>
      <c r="D17" s="2"/>
    </row>
    <row r="18" spans="1:4" x14ac:dyDescent="0.25">
      <c r="A18" s="1" t="s">
        <v>9</v>
      </c>
      <c r="B18" s="2">
        <f>B16-B17</f>
        <v>0</v>
      </c>
      <c r="C18" s="2">
        <f>C16-C17</f>
        <v>-500</v>
      </c>
      <c r="D18" s="2">
        <f>D16-D17</f>
        <v>-500</v>
      </c>
    </row>
    <row r="19" spans="1:4" x14ac:dyDescent="0.25">
      <c r="A19" s="1" t="s">
        <v>3</v>
      </c>
      <c r="B19" s="54">
        <f>IF(B18&lt;0,0,IF(B18&lt;42500,B18*15%,(42500*15%+((B18-42500)*25%))))</f>
        <v>0</v>
      </c>
      <c r="C19" s="54">
        <f>IF(C18&lt;0,0,IF(C18&lt;42500,C18*15%,(42500*15%+((C18-42500)*25%))))</f>
        <v>0</v>
      </c>
      <c r="D19" s="54">
        <f>IF(D18&lt;0,0,IF(D18&lt;42500,D18*15%,(42500*15%+((D18-42500)*25%))))</f>
        <v>0</v>
      </c>
    </row>
    <row r="20" spans="1:4" x14ac:dyDescent="0.25">
      <c r="A20" s="50" t="s">
        <v>5</v>
      </c>
      <c r="B20" s="51">
        <f>B18-B19</f>
        <v>0</v>
      </c>
      <c r="C20" s="51">
        <f>C18-C19</f>
        <v>-500</v>
      </c>
      <c r="D20" s="51">
        <f>D18-D19</f>
        <v>-500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Revenus</vt:lpstr>
      <vt:lpstr>Charges mensuelles</vt:lpstr>
      <vt:lpstr>Coûts de démarrage&amp;Financement</vt:lpstr>
      <vt:lpstr>Seuil de rentabilité</vt:lpstr>
      <vt:lpstr>Synthèse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MOORE Alexandra</cp:lastModifiedBy>
  <cp:lastPrinted>2021-06-20T23:14:07Z</cp:lastPrinted>
  <dcterms:created xsi:type="dcterms:W3CDTF">2019-09-16T12:53:50Z</dcterms:created>
  <dcterms:modified xsi:type="dcterms:W3CDTF">2025-08-01T15:43:09Z</dcterms:modified>
</cp:coreProperties>
</file>